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90" windowWidth="15570" windowHeight="104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23" i="2" l="1"/>
  <c r="B21" i="2"/>
  <c r="C15" i="2" l="1"/>
  <c r="C10" i="2"/>
  <c r="D28" i="2" l="1"/>
  <c r="D26" i="2"/>
  <c r="B24" i="2" l="1"/>
  <c r="C24" i="2"/>
  <c r="B10" i="2" l="1"/>
  <c r="C6" i="2" l="1"/>
  <c r="C44" i="2" l="1"/>
  <c r="B44" i="2"/>
  <c r="D34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<sst xmlns="http://schemas.openxmlformats.org/spreadsheetml/2006/main" count="60" uniqueCount="57">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</sst>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.mm\.yyyy"/>
    <numFmt numFmtId="166" formatCode="0.0"/>
    <numFmt numFmtId="167" formatCode="0.0_ ;\-0.0\ 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60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164" fontId="1" fillId="36" borderId="2" xfId="0" applyNumberFormat="1" applyFont="1" applyFill="1" applyBorder="1"/>
    <xf numFmtId="164" fontId="1" fillId="36" borderId="2" xfId="0" applyNumberFormat="1" applyFont="1" applyFill="1" applyBorder="1" applyAlignment="1">
      <alignment wrapText="1"/>
    </xf>
    <xf numFmtId="164" fontId="3" fillId="36" borderId="2" xfId="272" applyNumberFormat="1" applyFont="1" applyFill="1" applyBorder="1" applyProtection="1">
      <alignment horizontal="right"/>
    </xf>
    <xf numFmtId="164" fontId="2" fillId="36" borderId="2" xfId="0" applyNumberFormat="1" applyFont="1" applyFill="1" applyBorder="1" applyAlignment="1">
      <alignment horizontal="center" vertical="center"/>
    </xf>
    <xf numFmtId="164" fontId="2" fillId="36" borderId="2" xfId="0" applyNumberFormat="1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horizontal="center" wrapText="1"/>
    </xf>
    <xf numFmtId="164" fontId="47" fillId="36" borderId="2" xfId="0" applyNumberFormat="1" applyFont="1" applyFill="1" applyBorder="1"/>
    <xf numFmtId="164" fontId="47" fillId="36" borderId="71" xfId="0" applyNumberFormat="1" applyFont="1" applyFill="1" applyBorder="1"/>
    <xf numFmtId="164" fontId="47" fillId="36" borderId="2" xfId="0" applyNumberFormat="1" applyFont="1" applyFill="1" applyBorder="1" applyAlignment="1">
      <alignment horizontal="right"/>
    </xf>
    <xf numFmtId="164" fontId="47" fillId="36" borderId="2" xfId="0" applyNumberFormat="1" applyFont="1" applyFill="1" applyBorder="1" applyAlignment="1">
      <alignment wrapText="1"/>
    </xf>
    <xf numFmtId="164" fontId="47" fillId="36" borderId="71" xfId="0" applyNumberFormat="1" applyFont="1" applyFill="1" applyBorder="1" applyAlignment="1">
      <alignment wrapText="1"/>
    </xf>
    <xf numFmtId="164" fontId="3" fillId="36" borderId="1" xfId="272" applyNumberFormat="1" applyFont="1" applyFill="1" applyProtection="1">
      <alignment horizontal="right"/>
    </xf>
    <xf numFmtId="164" fontId="48" fillId="36" borderId="72" xfId="272" applyNumberFormat="1" applyFont="1" applyFill="1" applyBorder="1" applyProtection="1">
      <alignment horizontal="right"/>
    </xf>
    <xf numFmtId="164" fontId="48" fillId="36" borderId="2" xfId="0" applyNumberFormat="1" applyFont="1" applyFill="1" applyBorder="1" applyAlignment="1">
      <alignment horizontal="right"/>
    </xf>
    <xf numFmtId="164" fontId="48" fillId="36" borderId="1" xfId="272" applyNumberFormat="1" applyFont="1" applyFill="1" applyProtection="1">
      <alignment horizontal="right"/>
    </xf>
    <xf numFmtId="164" fontId="48" fillId="36" borderId="74" xfId="0" applyNumberFormat="1" applyFont="1" applyFill="1" applyBorder="1" applyAlignment="1">
      <alignment horizontal="right"/>
    </xf>
    <xf numFmtId="164" fontId="48" fillId="36" borderId="2" xfId="0" applyNumberFormat="1" applyFont="1" applyFill="1" applyBorder="1"/>
    <xf numFmtId="164" fontId="60" fillId="36" borderId="2" xfId="0" applyNumberFormat="1" applyFont="1" applyFill="1" applyBorder="1" applyAlignment="1">
      <alignment wrapText="1"/>
    </xf>
    <xf numFmtId="164" fontId="1" fillId="36" borderId="73" xfId="0" applyNumberFormat="1" applyFont="1" applyFill="1" applyBorder="1" applyAlignment="1">
      <alignment wrapText="1"/>
    </xf>
    <xf numFmtId="164" fontId="3" fillId="36" borderId="3" xfId="272" applyNumberFormat="1" applyFont="1" applyFill="1" applyBorder="1" applyProtection="1">
      <alignment horizontal="right"/>
    </xf>
    <xf numFmtId="164" fontId="48" fillId="36" borderId="3" xfId="272" applyNumberFormat="1" applyFont="1" applyFill="1" applyBorder="1" applyProtection="1">
      <alignment horizontal="right"/>
    </xf>
    <xf numFmtId="164" fontId="48" fillId="36" borderId="2" xfId="272" applyNumberFormat="1" applyFont="1" applyFill="1" applyBorder="1" applyProtection="1">
      <alignment horizontal="right"/>
    </xf>
    <xf numFmtId="164" fontId="2" fillId="36" borderId="2" xfId="0" applyNumberFormat="1" applyFont="1" applyFill="1" applyBorder="1" applyAlignment="1">
      <alignment horizontal="center"/>
    </xf>
    <xf numFmtId="0" fontId="1" fillId="0" borderId="0" xfId="0" applyFont="1" applyFill="1" applyBorder="1"/>
    <xf numFmtId="164" fontId="47" fillId="0" borderId="2" xfId="0" applyNumberFormat="1" applyFont="1" applyFill="1" applyBorder="1" applyAlignment="1">
      <alignment horizontal="center" wrapText="1"/>
    </xf>
    <xf numFmtId="164" fontId="47" fillId="0" borderId="2" xfId="0" applyNumberFormat="1" applyFont="1" applyFill="1" applyBorder="1"/>
    <xf numFmtId="164" fontId="48" fillId="0" borderId="2" xfId="0" applyNumberFormat="1" applyFont="1" applyFill="1" applyBorder="1" applyAlignment="1">
      <alignment wrapText="1"/>
    </xf>
    <xf numFmtId="166" fontId="27" fillId="0" borderId="2" xfId="216" applyNumberFormat="1" applyFill="1" applyBorder="1" applyAlignment="1" applyProtection="1">
      <alignment horizontal="right"/>
    </xf>
    <xf numFmtId="164" fontId="3" fillId="0" borderId="2" xfId="272" applyNumberFormat="1" applyFont="1" applyFill="1" applyBorder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166" fontId="3" fillId="0" borderId="2" xfId="219" applyNumberFormat="1" applyFont="1" applyFill="1" applyBorder="1" applyAlignment="1" applyProtection="1">
      <alignment horizontal="right"/>
    </xf>
    <xf numFmtId="166" fontId="3" fillId="0" borderId="2" xfId="216" applyNumberFormat="1" applyFont="1" applyFill="1" applyBorder="1" applyAlignment="1" applyProtection="1">
      <alignment horizontal="right"/>
    </xf>
    <xf numFmtId="164" fontId="47" fillId="0" borderId="74" xfId="0" applyNumberFormat="1" applyFont="1" applyFill="1" applyBorder="1" applyAlignment="1">
      <alignment wrapText="1"/>
    </xf>
    <xf numFmtId="164" fontId="47" fillId="0" borderId="74" xfId="0" applyNumberFormat="1" applyFont="1" applyFill="1" applyBorder="1"/>
    <xf numFmtId="167" fontId="23" fillId="0" borderId="4" xfId="110" applyNumberFormat="1" applyFont="1" applyFill="1" applyAlignment="1" applyProtection="1">
      <alignment horizontal="right"/>
    </xf>
    <xf numFmtId="164" fontId="48" fillId="0" borderId="2" xfId="0" applyNumberFormat="1" applyFont="1" applyFill="1" applyBorder="1"/>
    <xf numFmtId="164" fontId="47" fillId="0" borderId="2" xfId="0" applyNumberFormat="1" applyFont="1" applyFill="1" applyBorder="1" applyAlignment="1">
      <alignment wrapText="1"/>
    </xf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6" fontId="23" fillId="0" borderId="4" xfId="110" applyNumberFormat="1" applyFont="1" applyFill="1" applyAlignment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36" borderId="73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 vertical="center" wrapText="1"/>
    </xf>
    <xf numFmtId="164" fontId="2" fillId="36" borderId="2" xfId="0" applyNumberFormat="1" applyFont="1" applyFill="1" applyBorder="1" applyAlignment="1">
      <alignment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10" zoomScaleNormal="11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46" sqref="A46:D54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58" t="s">
        <v>56</v>
      </c>
      <c r="B1" s="58"/>
      <c r="C1" s="58"/>
      <c r="D1" s="58"/>
    </row>
    <row r="2" spans="1:6" ht="15" customHeight="1" x14ac:dyDescent="0.25">
      <c r="A2" s="12"/>
      <c r="B2" s="12"/>
      <c r="C2" s="12"/>
      <c r="D2" s="12" t="s">
        <v>2</v>
      </c>
    </row>
    <row r="3" spans="1:6" s="2" customFormat="1" ht="49.15" customHeight="1" x14ac:dyDescent="0.25">
      <c r="A3" s="15" t="s">
        <v>33</v>
      </c>
      <c r="B3" s="16" t="s">
        <v>55</v>
      </c>
      <c r="C3" s="16" t="s">
        <v>0</v>
      </c>
      <c r="D3" s="16" t="s">
        <v>1</v>
      </c>
    </row>
    <row r="4" spans="1:6" x14ac:dyDescent="0.25">
      <c r="A4" s="56" t="s">
        <v>8</v>
      </c>
      <c r="B4" s="56"/>
      <c r="C4" s="56"/>
      <c r="D4" s="57"/>
    </row>
    <row r="5" spans="1:6" ht="15.6" customHeight="1" x14ac:dyDescent="0.25">
      <c r="A5" s="17" t="s">
        <v>40</v>
      </c>
      <c r="B5" s="18">
        <f>B6+B16</f>
        <v>1359854.7</v>
      </c>
      <c r="C5" s="19">
        <f>C6+C16</f>
        <v>749121.9</v>
      </c>
      <c r="D5" s="20">
        <f t="shared" ref="D5:D10" si="0">C5/B5*100</f>
        <v>55.088378192170097</v>
      </c>
      <c r="E5" s="8"/>
      <c r="F5" s="8"/>
    </row>
    <row r="6" spans="1:6" x14ac:dyDescent="0.25">
      <c r="A6" s="17" t="s">
        <v>24</v>
      </c>
      <c r="B6" s="21">
        <f>B7+B8+B9+B10+B15</f>
        <v>1137400</v>
      </c>
      <c r="C6" s="22">
        <f>C7+C8+C9+C10+C15</f>
        <v>655074.4</v>
      </c>
      <c r="D6" s="20">
        <f t="shared" si="0"/>
        <v>57.594021452435385</v>
      </c>
      <c r="E6" s="8"/>
      <c r="F6" s="8"/>
    </row>
    <row r="7" spans="1:6" x14ac:dyDescent="0.25">
      <c r="A7" s="13" t="s">
        <v>3</v>
      </c>
      <c r="B7" s="23">
        <v>618605</v>
      </c>
      <c r="C7" s="24">
        <v>330464</v>
      </c>
      <c r="D7" s="25">
        <f t="shared" si="0"/>
        <v>53.420842055916125</v>
      </c>
    </row>
    <row r="8" spans="1:6" ht="30" customHeight="1" x14ac:dyDescent="0.25">
      <c r="A8" s="13" t="s">
        <v>4</v>
      </c>
      <c r="B8" s="23">
        <v>21180</v>
      </c>
      <c r="C8" s="24">
        <v>13243.7</v>
      </c>
      <c r="D8" s="25">
        <f t="shared" si="0"/>
        <v>62.529272898961288</v>
      </c>
    </row>
    <row r="9" spans="1:6" ht="19.899999999999999" customHeight="1" x14ac:dyDescent="0.25">
      <c r="A9" s="13" t="s">
        <v>51</v>
      </c>
      <c r="B9" s="23">
        <v>287545</v>
      </c>
      <c r="C9" s="26">
        <v>206076.3</v>
      </c>
      <c r="D9" s="27">
        <f t="shared" si="0"/>
        <v>71.667495522439964</v>
      </c>
    </row>
    <row r="10" spans="1:6" ht="19.899999999999999" customHeight="1" x14ac:dyDescent="0.25">
      <c r="A10" s="13" t="s">
        <v>29</v>
      </c>
      <c r="B10" s="23">
        <f>B12+B13+B14</f>
        <v>180553</v>
      </c>
      <c r="C10" s="23">
        <f>C12+C13+C14</f>
        <v>88282.6</v>
      </c>
      <c r="D10" s="25">
        <f t="shared" si="0"/>
        <v>48.895670523336641</v>
      </c>
    </row>
    <row r="11" spans="1:6" ht="17.45" customHeight="1" x14ac:dyDescent="0.25">
      <c r="A11" s="13" t="s">
        <v>30</v>
      </c>
      <c r="B11" s="28"/>
      <c r="C11" s="28"/>
      <c r="D11" s="28"/>
    </row>
    <row r="12" spans="1:6" x14ac:dyDescent="0.25">
      <c r="A12" s="29" t="s">
        <v>37</v>
      </c>
      <c r="B12" s="23">
        <v>26754</v>
      </c>
      <c r="C12" s="26">
        <v>4796.8</v>
      </c>
      <c r="D12" s="25">
        <f t="shared" ref="D12:D28" si="1">C12/B12*100</f>
        <v>17.92928160275099</v>
      </c>
      <c r="F12" s="3"/>
    </row>
    <row r="13" spans="1:6" x14ac:dyDescent="0.25">
      <c r="A13" s="29" t="s">
        <v>32</v>
      </c>
      <c r="B13" s="23">
        <v>88213</v>
      </c>
      <c r="C13" s="26">
        <v>54842.400000000001</v>
      </c>
      <c r="D13" s="25">
        <f t="shared" si="1"/>
        <v>62.170428394907788</v>
      </c>
      <c r="F13" s="3"/>
    </row>
    <row r="14" spans="1:6" x14ac:dyDescent="0.25">
      <c r="A14" s="29" t="s">
        <v>38</v>
      </c>
      <c r="B14" s="23">
        <v>65586</v>
      </c>
      <c r="C14" s="26">
        <v>28643.4</v>
      </c>
      <c r="D14" s="25">
        <f t="shared" si="1"/>
        <v>43.673039978044095</v>
      </c>
      <c r="F14" s="3"/>
    </row>
    <row r="15" spans="1:6" x14ac:dyDescent="0.25">
      <c r="A15" s="13" t="s">
        <v>52</v>
      </c>
      <c r="B15" s="23">
        <v>29517</v>
      </c>
      <c r="C15" s="26">
        <f>2990.2+50+13966.7+0.9</f>
        <v>17007.800000000003</v>
      </c>
      <c r="D15" s="28">
        <f t="shared" si="1"/>
        <v>57.620354372056795</v>
      </c>
      <c r="F15" s="3"/>
    </row>
    <row r="16" spans="1:6" x14ac:dyDescent="0.25">
      <c r="A16" s="17" t="s">
        <v>25</v>
      </c>
      <c r="B16" s="18">
        <f>SUM(B17:B23)</f>
        <v>222454.69999999998</v>
      </c>
      <c r="C16" s="19">
        <f>SUM(C17:C23)</f>
        <v>94047.500000000015</v>
      </c>
      <c r="D16" s="18">
        <f t="shared" si="1"/>
        <v>42.277146762913986</v>
      </c>
    </row>
    <row r="17" spans="1:8" ht="45" x14ac:dyDescent="0.25">
      <c r="A17" s="13" t="s">
        <v>26</v>
      </c>
      <c r="B17" s="23">
        <v>85247</v>
      </c>
      <c r="C17" s="26">
        <v>42338.7</v>
      </c>
      <c r="D17" s="23">
        <f t="shared" si="1"/>
        <v>49.665911996903112</v>
      </c>
    </row>
    <row r="18" spans="1:8" ht="18" customHeight="1" x14ac:dyDescent="0.25">
      <c r="A18" s="13" t="s">
        <v>27</v>
      </c>
      <c r="B18" s="23">
        <v>3157</v>
      </c>
      <c r="C18" s="26">
        <v>1475.3</v>
      </c>
      <c r="D18" s="23">
        <f t="shared" si="1"/>
        <v>46.731073804244531</v>
      </c>
      <c r="G18" s="4"/>
    </row>
    <row r="19" spans="1:8" ht="30.75" customHeight="1" x14ac:dyDescent="0.25">
      <c r="A19" s="13" t="s">
        <v>39</v>
      </c>
      <c r="B19" s="23">
        <v>0</v>
      </c>
      <c r="C19" s="26">
        <v>4686.3</v>
      </c>
      <c r="D19" s="23"/>
      <c r="G19" s="4"/>
    </row>
    <row r="20" spans="1:8" ht="27" customHeight="1" x14ac:dyDescent="0.25">
      <c r="A20" s="30" t="s">
        <v>5</v>
      </c>
      <c r="B20" s="31">
        <v>108418</v>
      </c>
      <c r="C20" s="32">
        <v>31469</v>
      </c>
      <c r="D20" s="31">
        <f t="shared" si="1"/>
        <v>29.025623051522807</v>
      </c>
    </row>
    <row r="21" spans="1:8" ht="20.25" customHeight="1" x14ac:dyDescent="0.25">
      <c r="A21" s="13" t="s">
        <v>46</v>
      </c>
      <c r="B21" s="14">
        <f>2380.4-2004-16.4</f>
        <v>360.00000000000011</v>
      </c>
      <c r="C21" s="33">
        <v>236.3</v>
      </c>
      <c r="D21" s="14">
        <f t="shared" si="1"/>
        <v>65.638888888888872</v>
      </c>
    </row>
    <row r="22" spans="1:8" ht="18.75" customHeight="1" x14ac:dyDescent="0.25">
      <c r="A22" s="13" t="s">
        <v>6</v>
      </c>
      <c r="B22" s="14">
        <v>22082.3</v>
      </c>
      <c r="C22" s="33">
        <v>10800.3</v>
      </c>
      <c r="D22" s="14">
        <f t="shared" si="1"/>
        <v>48.909307454386543</v>
      </c>
    </row>
    <row r="23" spans="1:8" x14ac:dyDescent="0.25">
      <c r="A23" s="13" t="s">
        <v>28</v>
      </c>
      <c r="B23" s="14">
        <f>1170+2004+16.4</f>
        <v>3190.4</v>
      </c>
      <c r="C23" s="33">
        <v>3041.6</v>
      </c>
      <c r="D23" s="14">
        <f t="shared" si="1"/>
        <v>95.336008024072214</v>
      </c>
    </row>
    <row r="24" spans="1:8" x14ac:dyDescent="0.25">
      <c r="A24" s="36" t="s">
        <v>7</v>
      </c>
      <c r="B24" s="37">
        <f>SUM(B25:B31)</f>
        <v>1532874.76407</v>
      </c>
      <c r="C24" s="37">
        <f>SUM(C25:C31)</f>
        <v>713382.90840999992</v>
      </c>
      <c r="D24" s="37">
        <f t="shared" si="1"/>
        <v>46.538890529834745</v>
      </c>
      <c r="E24" s="8"/>
      <c r="F24" s="8"/>
    </row>
    <row r="25" spans="1:8" x14ac:dyDescent="0.25">
      <c r="A25" s="38" t="s">
        <v>41</v>
      </c>
      <c r="B25" s="39">
        <v>73286.899999999994</v>
      </c>
      <c r="C25" s="39">
        <v>33305.4833</v>
      </c>
      <c r="D25" s="40">
        <f t="shared" si="1"/>
        <v>45.445343301463161</v>
      </c>
      <c r="E25" s="3"/>
      <c r="F25" s="5"/>
    </row>
    <row r="26" spans="1:8" x14ac:dyDescent="0.25">
      <c r="A26" s="38" t="s">
        <v>43</v>
      </c>
      <c r="B26" s="39">
        <v>474828.85407</v>
      </c>
      <c r="C26" s="39">
        <v>89492.450360000003</v>
      </c>
      <c r="D26" s="40">
        <f t="shared" si="1"/>
        <v>18.847306685959502</v>
      </c>
      <c r="F26" s="5"/>
    </row>
    <row r="27" spans="1:8" x14ac:dyDescent="0.25">
      <c r="A27" s="38" t="s">
        <v>42</v>
      </c>
      <c r="B27" s="39">
        <v>923343.2</v>
      </c>
      <c r="C27" s="39">
        <v>600030.74447999999</v>
      </c>
      <c r="D27" s="40">
        <f t="shared" si="1"/>
        <v>64.984584765447991</v>
      </c>
      <c r="F27" s="5"/>
    </row>
    <row r="28" spans="1:8" x14ac:dyDescent="0.25">
      <c r="A28" s="38" t="s">
        <v>44</v>
      </c>
      <c r="B28" s="39">
        <v>61415.81</v>
      </c>
      <c r="C28" s="39">
        <v>2885.61</v>
      </c>
      <c r="D28" s="40">
        <f t="shared" si="1"/>
        <v>4.6984807332183687</v>
      </c>
      <c r="F28" s="5"/>
    </row>
    <row r="29" spans="1:8" ht="30" x14ac:dyDescent="0.25">
      <c r="A29" s="41" t="s">
        <v>54</v>
      </c>
      <c r="B29" s="42" t="s">
        <v>53</v>
      </c>
      <c r="C29" s="42" t="s">
        <v>53</v>
      </c>
      <c r="D29" s="40"/>
      <c r="F29" s="5"/>
    </row>
    <row r="30" spans="1:8" ht="45" x14ac:dyDescent="0.25">
      <c r="A30" s="38" t="s">
        <v>47</v>
      </c>
      <c r="B30" s="43" t="s">
        <v>53</v>
      </c>
      <c r="C30" s="39">
        <v>621.48607000000004</v>
      </c>
      <c r="D30" s="40"/>
      <c r="F30" s="5"/>
    </row>
    <row r="31" spans="1:8" ht="48" customHeight="1" x14ac:dyDescent="0.25">
      <c r="A31" s="38" t="s">
        <v>45</v>
      </c>
      <c r="B31" s="44" t="s">
        <v>53</v>
      </c>
      <c r="C31" s="39">
        <v>-12952.8658</v>
      </c>
      <c r="D31" s="40"/>
      <c r="E31" s="6"/>
      <c r="F31" s="7"/>
    </row>
    <row r="32" spans="1:8" x14ac:dyDescent="0.25">
      <c r="A32" s="45" t="s">
        <v>31</v>
      </c>
      <c r="B32" s="46">
        <f>B24+B5</f>
        <v>2892729.4640699998</v>
      </c>
      <c r="C32" s="46">
        <f>C5+C24</f>
        <v>1462504.8084100001</v>
      </c>
      <c r="D32" s="46">
        <f>C32/B32*100</f>
        <v>50.557953191802852</v>
      </c>
      <c r="E32" s="9"/>
      <c r="F32" s="50"/>
      <c r="G32" s="50"/>
      <c r="H32" s="35"/>
    </row>
    <row r="33" spans="1:7" ht="17.45" customHeight="1" x14ac:dyDescent="0.25">
      <c r="A33" s="55" t="s">
        <v>9</v>
      </c>
      <c r="B33" s="55"/>
      <c r="C33" s="55"/>
      <c r="D33" s="55"/>
      <c r="E33" s="6"/>
      <c r="F33" s="6"/>
    </row>
    <row r="34" spans="1:7" x14ac:dyDescent="0.25">
      <c r="A34" s="38" t="s">
        <v>10</v>
      </c>
      <c r="B34" s="47">
        <v>250751.90100000001</v>
      </c>
      <c r="C34" s="54">
        <v>108133.27108000001</v>
      </c>
      <c r="D34" s="40">
        <f t="shared" ref="D34:D44" si="2">C34/B34*100</f>
        <v>43.123609690998919</v>
      </c>
      <c r="E34" s="7"/>
    </row>
    <row r="35" spans="1:7" ht="30" x14ac:dyDescent="0.25">
      <c r="A35" s="38" t="s">
        <v>11</v>
      </c>
      <c r="B35" s="47">
        <v>29031.511340000001</v>
      </c>
      <c r="C35" s="54">
        <v>14437.15026</v>
      </c>
      <c r="D35" s="40">
        <f t="shared" si="2"/>
        <v>49.729241068164107</v>
      </c>
      <c r="E35" s="6"/>
    </row>
    <row r="36" spans="1:7" x14ac:dyDescent="0.25">
      <c r="A36" s="38" t="s">
        <v>12</v>
      </c>
      <c r="B36" s="47">
        <v>453624.00091</v>
      </c>
      <c r="C36" s="54">
        <v>139923.1955</v>
      </c>
      <c r="D36" s="40">
        <f t="shared" si="2"/>
        <v>30.845633215902318</v>
      </c>
      <c r="E36" s="6"/>
    </row>
    <row r="37" spans="1:7" x14ac:dyDescent="0.25">
      <c r="A37" s="38" t="s">
        <v>13</v>
      </c>
      <c r="B37" s="47">
        <v>362133.55226000003</v>
      </c>
      <c r="C37" s="54">
        <v>105296.50623</v>
      </c>
      <c r="D37" s="40">
        <f t="shared" si="2"/>
        <v>29.076705423418087</v>
      </c>
      <c r="E37" s="6"/>
    </row>
    <row r="38" spans="1:7" x14ac:dyDescent="0.25">
      <c r="A38" s="38" t="s">
        <v>14</v>
      </c>
      <c r="B38" s="47">
        <v>1537124.4350000001</v>
      </c>
      <c r="C38" s="54">
        <v>862897.45490000001</v>
      </c>
      <c r="D38" s="40">
        <f t="shared" si="2"/>
        <v>56.137124311604616</v>
      </c>
      <c r="E38" s="6"/>
    </row>
    <row r="39" spans="1:7" x14ac:dyDescent="0.25">
      <c r="A39" s="38" t="s">
        <v>15</v>
      </c>
      <c r="B39" s="54">
        <v>135273.59969</v>
      </c>
      <c r="C39" s="54">
        <v>80082.122889999999</v>
      </c>
      <c r="D39" s="40">
        <f t="shared" si="2"/>
        <v>59.200112271367324</v>
      </c>
      <c r="E39" s="6"/>
    </row>
    <row r="40" spans="1:7" x14ac:dyDescent="0.25">
      <c r="A40" s="38" t="s">
        <v>16</v>
      </c>
      <c r="B40" s="54">
        <v>187374.11499999999</v>
      </c>
      <c r="C40" s="54">
        <v>84523.600489999997</v>
      </c>
      <c r="D40" s="40">
        <f t="shared" si="2"/>
        <v>45.10953953805199</v>
      </c>
      <c r="E40" s="6"/>
    </row>
    <row r="41" spans="1:7" x14ac:dyDescent="0.25">
      <c r="A41" s="38" t="s">
        <v>17</v>
      </c>
      <c r="B41" s="54">
        <v>41964.4</v>
      </c>
      <c r="C41" s="54">
        <v>27819.274440000001</v>
      </c>
      <c r="D41" s="40">
        <f>C41/B41*100</f>
        <v>66.292558549627785</v>
      </c>
      <c r="E41" s="6"/>
    </row>
    <row r="42" spans="1:7" x14ac:dyDescent="0.25">
      <c r="A42" s="48" t="s">
        <v>18</v>
      </c>
      <c r="B42" s="54">
        <v>22987.682000000001</v>
      </c>
      <c r="C42" s="54">
        <v>15230.35</v>
      </c>
      <c r="D42" s="40">
        <f>C42/B42*100</f>
        <v>66.254396593793146</v>
      </c>
      <c r="E42" s="6"/>
    </row>
    <row r="43" spans="1:7" ht="33" customHeight="1" x14ac:dyDescent="0.25">
      <c r="A43" s="38" t="s">
        <v>19</v>
      </c>
      <c r="B43" s="54">
        <v>47675.199999999997</v>
      </c>
      <c r="C43" s="54">
        <v>16512.42741</v>
      </c>
      <c r="D43" s="40">
        <f t="shared" si="2"/>
        <v>34.635255667516866</v>
      </c>
      <c r="E43" s="6"/>
      <c r="F43" s="6"/>
    </row>
    <row r="44" spans="1:7" ht="65.25" customHeight="1" x14ac:dyDescent="0.25">
      <c r="A44" s="49" t="s">
        <v>20</v>
      </c>
      <c r="B44" s="37">
        <f>B43+B42+B41+B40+B39+B38+B37+B36+B35+B34</f>
        <v>3067940.3972000005</v>
      </c>
      <c r="C44" s="37">
        <f>C43+C42+C41+C40+C39+C38+C37+C36+C35+C34</f>
        <v>1454855.3532</v>
      </c>
      <c r="D44" s="37">
        <f t="shared" si="2"/>
        <v>47.421239165134843</v>
      </c>
      <c r="E44" s="10"/>
      <c r="F44" s="10"/>
    </row>
    <row r="45" spans="1:7" ht="29.25" x14ac:dyDescent="0.25">
      <c r="A45" s="49" t="s">
        <v>50</v>
      </c>
      <c r="B45" s="37">
        <f>B32-B44</f>
        <v>-175210.93313000072</v>
      </c>
      <c r="C45" s="37">
        <f>C32-C44</f>
        <v>7649.4552100000437</v>
      </c>
      <c r="D45" s="37"/>
      <c r="E45" s="11"/>
      <c r="F45" s="52"/>
      <c r="G45" s="53"/>
    </row>
    <row r="46" spans="1:7" x14ac:dyDescent="0.25">
      <c r="A46" s="56" t="s">
        <v>34</v>
      </c>
      <c r="B46" s="56"/>
      <c r="C46" s="56"/>
      <c r="D46" s="56"/>
      <c r="E46" s="7"/>
      <c r="F46" s="51"/>
      <c r="G46" s="35"/>
    </row>
    <row r="47" spans="1:7" x14ac:dyDescent="0.25">
      <c r="A47" s="56"/>
      <c r="B47" s="56"/>
      <c r="C47" s="56"/>
      <c r="D47" s="56"/>
      <c r="E47" s="6"/>
      <c r="F47" s="6"/>
    </row>
    <row r="48" spans="1:7" x14ac:dyDescent="0.25">
      <c r="A48" s="34"/>
      <c r="B48" s="34" t="s">
        <v>35</v>
      </c>
      <c r="C48" s="34"/>
      <c r="D48" s="34"/>
      <c r="F48" s="6"/>
    </row>
    <row r="49" spans="1:4" ht="15" customHeight="1" x14ac:dyDescent="0.25">
      <c r="A49" s="59" t="s">
        <v>21</v>
      </c>
      <c r="B49" s="34" t="s">
        <v>49</v>
      </c>
      <c r="C49" s="12"/>
      <c r="D49" s="12"/>
    </row>
    <row r="50" spans="1:4" x14ac:dyDescent="0.25">
      <c r="A50" s="13" t="s">
        <v>22</v>
      </c>
      <c r="B50" s="14">
        <v>300000</v>
      </c>
      <c r="C50" s="12"/>
      <c r="D50" s="12"/>
    </row>
    <row r="51" spans="1:4" ht="34.5" customHeight="1" x14ac:dyDescent="0.25">
      <c r="A51" s="13" t="s">
        <v>48</v>
      </c>
      <c r="B51" s="14">
        <v>588900</v>
      </c>
      <c r="C51" s="12"/>
      <c r="D51" s="12"/>
    </row>
    <row r="52" spans="1:4" x14ac:dyDescent="0.25">
      <c r="A52" s="13" t="s">
        <v>36</v>
      </c>
      <c r="B52" s="14">
        <v>0</v>
      </c>
      <c r="C52" s="12"/>
      <c r="D52" s="12"/>
    </row>
    <row r="53" spans="1:4" x14ac:dyDescent="0.25">
      <c r="A53" s="59" t="s">
        <v>23</v>
      </c>
      <c r="B53" s="14">
        <f>SUM(B50:B52)</f>
        <v>888900</v>
      </c>
      <c r="C53" s="12"/>
      <c r="D53" s="1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2018-04-04T07:03:14Z</cp:lastPrinted>
  <dcterms:created xsi:type="dcterms:W3CDTF">2014-09-16T05:33:49Z</dcterms:created>
  <dcterms:modified xsi:type="dcterms:W3CDTF">2018-08-14T06:42:37Z</dcterms:modified>
</cp:coreProperties>
</file>